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147" activeTab="0"/>
  </bookViews>
  <sheets>
    <sheet name="CDSP" sheetId="1" r:id="rId1"/>
  </sheets>
  <definedNames>
    <definedName name="_xlnm.Print_Area" localSheetId="0">'CDSP'!$A$1:$L$79</definedName>
  </definedNames>
  <calcPr fullCalcOnLoad="1"/>
</workbook>
</file>

<file path=xl/sharedStrings.xml><?xml version="1.0" encoding="utf-8"?>
<sst xmlns="http://schemas.openxmlformats.org/spreadsheetml/2006/main" count="140" uniqueCount="46">
  <si>
    <t xml:space="preserve"> Name of the dog:  </t>
  </si>
  <si>
    <t>Novice</t>
  </si>
  <si>
    <t xml:space="preserve"> </t>
  </si>
  <si>
    <t>Open</t>
  </si>
  <si>
    <t>CDSP Titles</t>
  </si>
  <si>
    <t>CDSP number:</t>
  </si>
  <si>
    <t>CD-C (A or B)</t>
  </si>
  <si>
    <t xml:space="preserve"> 3Q's in A or B 2 diff judge</t>
  </si>
  <si>
    <t>Championship CD-CCH</t>
  </si>
  <si>
    <t>CDX-C</t>
  </si>
  <si>
    <t>Utility</t>
  </si>
  <si>
    <t>UD-C</t>
  </si>
  <si>
    <t>UDX-C</t>
  </si>
  <si>
    <t>6 Q's in B</t>
  </si>
  <si>
    <t>OTCH-C</t>
  </si>
  <si>
    <t>Points</t>
  </si>
  <si>
    <t>Score</t>
  </si>
  <si>
    <t xml:space="preserve">185 – 189.5 </t>
  </si>
  <si>
    <t xml:space="preserve">190 – 192.5 </t>
  </si>
  <si>
    <t xml:space="preserve">193 – 195.5 </t>
  </si>
  <si>
    <t xml:space="preserve">196 – 198.5 </t>
  </si>
  <si>
    <t xml:space="preserve">199 – 200 </t>
  </si>
  <si>
    <t xml:space="preserve">200+ </t>
  </si>
  <si>
    <t>CDX-CCH</t>
  </si>
  <si>
    <t>Championship UD-CCH</t>
  </si>
  <si>
    <t>Score = Score + bonus baseball</t>
  </si>
  <si>
    <t>10 Q's in C</t>
  </si>
  <si>
    <t>185 or higher</t>
  </si>
  <si>
    <t>170 or higher</t>
  </si>
  <si>
    <t>3Q's in A 2 diff judge</t>
  </si>
  <si>
    <t>Put date of Qualifying score in box above points</t>
  </si>
  <si>
    <t xml:space="preserve">Put date of Qualifying score in box above points     </t>
  </si>
  <si>
    <t>100 points in B</t>
  </si>
  <si>
    <t>Total Points</t>
  </si>
  <si>
    <t>SCORE</t>
  </si>
  <si>
    <t>POINTS</t>
  </si>
  <si>
    <t>Judge</t>
  </si>
  <si>
    <t>Placement</t>
  </si>
  <si>
    <t>Date</t>
  </si>
  <si>
    <t>Starter Novice</t>
  </si>
  <si>
    <t>SN-C (A or B)</t>
  </si>
  <si>
    <t>Advanced ASN-C</t>
  </si>
  <si>
    <t>5 Q's in C</t>
  </si>
  <si>
    <t>Versatility</t>
  </si>
  <si>
    <t>VT-C (A or B)</t>
  </si>
  <si>
    <t>Championship VT-CCH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</si>
</sst>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"/>
    <numFmt numFmtId="166" formatCode="0.0"/>
    <numFmt numFmtId="167" formatCode="[$-409]dddd\,\ mmmm\ dd\,\ yyyy"/>
    <numFmt numFmtId="168" formatCode="[$-409]h:mm:ss\ AM/PM"/>
  </numFmts>
  <fonts count="47">
    <font>
      <sz val="12"/>
      <name val="宋体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3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60"/>
      <name val="Calibri"/>
      <family val="2"/>
    </font>
    <font>
      <b/>
      <sz val="22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CCA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indexed="8"/>
      </top>
      <bottom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n"/>
    </border>
    <border>
      <left style="thin">
        <color indexed="8"/>
      </left>
      <right style="thin"/>
      <top style="thick">
        <color indexed="8"/>
      </top>
      <bottom style="thin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>
      <alignment/>
      <protection locked="0"/>
    </xf>
    <xf numFmtId="0" fontId="2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 locked="0"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49" fontId="21" fillId="0" borderId="0" xfId="0" applyNumberFormat="1" applyFont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vertical="center"/>
    </xf>
    <xf numFmtId="14" fontId="21" fillId="0" borderId="0" xfId="0" applyNumberFormat="1" applyFont="1" applyAlignment="1">
      <alignment vertical="center"/>
    </xf>
    <xf numFmtId="14" fontId="21" fillId="0" borderId="0" xfId="0" applyNumberFormat="1" applyFont="1" applyAlignment="1">
      <alignment/>
    </xf>
    <xf numFmtId="166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/>
    </xf>
    <xf numFmtId="1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165" fontId="22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2" fontId="22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>
      <alignment horizontal="right" vertical="center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vertical="center"/>
    </xf>
    <xf numFmtId="14" fontId="22" fillId="0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Fill="1" applyBorder="1" applyAlignment="1">
      <alignment horizontal="right" vertical="center"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22" fillId="34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/>
    </xf>
    <xf numFmtId="14" fontId="22" fillId="35" borderId="12" xfId="0" applyNumberFormat="1" applyFont="1" applyFill="1" applyBorder="1" applyAlignment="1">
      <alignment/>
    </xf>
    <xf numFmtId="0" fontId="46" fillId="31" borderId="10" xfId="55" applyFont="1" applyBorder="1" applyAlignment="1">
      <alignment/>
    </xf>
    <xf numFmtId="0" fontId="46" fillId="31" borderId="10" xfId="55" applyFont="1" applyBorder="1" applyAlignment="1">
      <alignment vertical="center"/>
    </xf>
    <xf numFmtId="0" fontId="22" fillId="31" borderId="10" xfId="55" applyFont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0" fontId="46" fillId="0" borderId="0" xfId="55" applyFont="1" applyFill="1" applyBorder="1" applyAlignment="1">
      <alignment vertical="center"/>
    </xf>
    <xf numFmtId="0" fontId="44" fillId="6" borderId="14" xfId="48" applyFont="1" applyFill="1" applyBorder="1" applyAlignment="1">
      <alignment horizontal="center" vertical="center"/>
    </xf>
    <xf numFmtId="0" fontId="28" fillId="6" borderId="14" xfId="48" applyFont="1" applyFill="1" applyBorder="1" applyAlignment="1">
      <alignment horizontal="center" vertical="center"/>
    </xf>
    <xf numFmtId="0" fontId="22" fillId="0" borderId="15" xfId="0" applyFont="1" applyBorder="1" applyAlignment="1">
      <alignment horizontal="right"/>
    </xf>
    <xf numFmtId="0" fontId="22" fillId="33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14" fontId="22" fillId="35" borderId="16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 horizontal="right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right" vertical="center"/>
    </xf>
    <xf numFmtId="165" fontId="22" fillId="0" borderId="10" xfId="0" applyNumberFormat="1" applyFont="1" applyFill="1" applyBorder="1" applyAlignment="1">
      <alignment/>
    </xf>
    <xf numFmtId="0" fontId="22" fillId="34" borderId="10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right" vertical="center"/>
    </xf>
    <xf numFmtId="1" fontId="22" fillId="0" borderId="19" xfId="0" applyNumberFormat="1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/>
    </xf>
    <xf numFmtId="14" fontId="22" fillId="0" borderId="10" xfId="0" applyNumberFormat="1" applyFont="1" applyFill="1" applyBorder="1" applyAlignment="1">
      <alignment horizontal="right" vertical="center"/>
    </xf>
    <xf numFmtId="14" fontId="22" fillId="33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right" vertical="center"/>
    </xf>
    <xf numFmtId="0" fontId="22" fillId="0" borderId="19" xfId="0" applyNumberFormat="1" applyFont="1" applyFill="1" applyBorder="1" applyAlignment="1">
      <alignment horizontal="right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right" vertical="center"/>
    </xf>
    <xf numFmtId="0" fontId="22" fillId="33" borderId="21" xfId="0" applyFont="1" applyFill="1" applyBorder="1" applyAlignment="1">
      <alignment horizontal="center" vertical="center"/>
    </xf>
    <xf numFmtId="165" fontId="22" fillId="0" borderId="21" xfId="0" applyNumberFormat="1" applyFont="1" applyFill="1" applyBorder="1" applyAlignment="1">
      <alignment/>
    </xf>
    <xf numFmtId="165" fontId="22" fillId="0" borderId="21" xfId="0" applyNumberFormat="1" applyFont="1" applyFill="1" applyBorder="1" applyAlignment="1">
      <alignment horizontal="center" vertical="center"/>
    </xf>
    <xf numFmtId="165" fontId="20" fillId="0" borderId="21" xfId="0" applyNumberFormat="1" applyFont="1" applyFill="1" applyBorder="1" applyAlignment="1">
      <alignment horizontal="center" vertical="center"/>
    </xf>
    <xf numFmtId="165" fontId="20" fillId="0" borderId="22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right" vertical="center"/>
    </xf>
    <xf numFmtId="0" fontId="22" fillId="34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25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right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164" fontId="26" fillId="0" borderId="31" xfId="0" applyNumberFormat="1" applyFont="1" applyBorder="1" applyAlignment="1">
      <alignment horizontal="left" vertical="center"/>
    </xf>
    <xf numFmtId="164" fontId="26" fillId="0" borderId="32" xfId="0" applyNumberFormat="1" applyFont="1" applyBorder="1" applyAlignment="1">
      <alignment horizontal="left" vertical="center"/>
    </xf>
    <xf numFmtId="164" fontId="26" fillId="0" borderId="33" xfId="0" applyNumberFormat="1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39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3"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i/>
        <u val="single"/>
        <sz val="10"/>
        <color indexed="8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1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1"/>
      </font>
      <fill>
        <patternFill patternType="solid">
          <fgColor indexed="38"/>
          <bgColor indexed="17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i/>
        <u val="single"/>
        <sz val="10"/>
        <color indexed="8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1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1"/>
      </font>
      <fill>
        <patternFill patternType="solid">
          <fgColor indexed="38"/>
          <bgColor indexed="17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i/>
        <u val="single"/>
        <sz val="10"/>
        <color indexed="8"/>
      </font>
      <fill>
        <patternFill patternType="solid">
          <fgColor indexed="13"/>
          <bgColor indexed="34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i/>
        <u val="single"/>
        <sz val="10"/>
        <color indexed="8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0"/>
        <color indexed="8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0"/>
        <color indexed="8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0"/>
        <color indexed="8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0"/>
        <color indexed="8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0"/>
        <color indexed="8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1"/>
      </font>
      <fill>
        <patternFill patternType="solid">
          <fgColor indexed="13"/>
          <bgColor indexed="34"/>
        </patternFill>
      </fill>
    </dxf>
    <dxf>
      <font>
        <b/>
        <i/>
        <u val="single"/>
        <sz val="11"/>
      </font>
      <fill>
        <patternFill patternType="solid">
          <fgColor indexed="38"/>
          <bgColor indexed="17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indexed="9"/>
      </font>
      <fill>
        <patternFill patternType="solid">
          <fgColor indexed="38"/>
          <bgColor indexed="21"/>
        </patternFill>
      </fill>
    </dxf>
    <dxf>
      <font>
        <b/>
        <sz val="12"/>
        <color rgb="FFFFFFFF"/>
      </font>
      <fill>
        <patternFill patternType="solid">
          <fgColor rgb="FF008080"/>
          <bgColor rgb="FF006B6B"/>
        </patternFill>
      </fill>
      <border/>
    </dxf>
    <dxf>
      <font>
        <b/>
        <i/>
        <u val="single"/>
        <sz val="11"/>
      </font>
      <fill>
        <patternFill patternType="solid">
          <fgColor rgb="FF008080"/>
          <bgColor rgb="FF00AE00"/>
        </patternFill>
      </fill>
      <border/>
    </dxf>
    <dxf>
      <font>
        <b/>
        <i/>
        <u val="single"/>
        <sz val="11"/>
      </font>
      <fill>
        <patternFill patternType="solid">
          <fgColor rgb="FFFFFF00"/>
          <bgColor rgb="FFE6FF00"/>
        </patternFill>
      </fill>
      <border/>
    </dxf>
    <dxf>
      <font>
        <b/>
        <i/>
        <u val="single"/>
        <sz val="10"/>
        <color rgb="FF000000"/>
      </font>
      <fill>
        <patternFill patternType="solid">
          <fgColor rgb="FFFFFF00"/>
          <bgColor rgb="FFE6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6B0094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tabSelected="1" view="pageBreakPreview" zoomScaleSheetLayoutView="100" workbookViewId="0" topLeftCell="A1">
      <selection activeCell="C66" sqref="C66"/>
    </sheetView>
  </sheetViews>
  <sheetFormatPr defaultColWidth="12.375" defaultRowHeight="7.5" customHeight="1"/>
  <cols>
    <col min="1" max="1" width="27.00390625" style="4" bestFit="1" customWidth="1"/>
    <col min="2" max="2" width="19.125" style="4" bestFit="1" customWidth="1"/>
    <col min="3" max="12" width="10.625" style="4" customWidth="1"/>
    <col min="13" max="13" width="10.375" style="4" customWidth="1"/>
    <col min="14" max="15" width="11.625" style="4" customWidth="1"/>
    <col min="16" max="247" width="11.625" style="12" customWidth="1"/>
    <col min="248" max="16384" width="12.375" style="12" customWidth="1"/>
  </cols>
  <sheetData>
    <row r="1" spans="1:12" ht="24.75" customHeight="1">
      <c r="A1" s="115" t="s">
        <v>4</v>
      </c>
      <c r="G1" s="117" t="s">
        <v>0</v>
      </c>
      <c r="H1" s="118"/>
      <c r="I1" s="118"/>
      <c r="J1" s="118"/>
      <c r="K1" s="117" t="s">
        <v>5</v>
      </c>
      <c r="L1" s="119"/>
    </row>
    <row r="2" spans="1:12" ht="24.75" customHeight="1" thickBot="1">
      <c r="A2" s="116"/>
      <c r="G2" s="120"/>
      <c r="H2" s="121"/>
      <c r="I2" s="121"/>
      <c r="J2" s="121"/>
      <c r="K2" s="120"/>
      <c r="L2" s="122"/>
    </row>
    <row r="3" spans="1:6" ht="24.75" customHeight="1" thickBot="1">
      <c r="A3" s="12"/>
      <c r="B3" s="13" t="s">
        <v>2</v>
      </c>
      <c r="C3" s="14"/>
      <c r="D3" s="14"/>
      <c r="E3" s="107" t="s">
        <v>2</v>
      </c>
      <c r="F3" s="107"/>
    </row>
    <row r="4" spans="1:14" ht="24.75" customHeight="1" thickBot="1">
      <c r="A4" s="114" t="s">
        <v>39</v>
      </c>
      <c r="B4" s="123" t="s">
        <v>30</v>
      </c>
      <c r="C4" s="123"/>
      <c r="D4" s="123"/>
      <c r="E4" s="124"/>
      <c r="F4" s="31"/>
      <c r="G4" s="12"/>
      <c r="H4" s="12"/>
      <c r="I4" s="12"/>
      <c r="J4" s="12"/>
      <c r="K4" s="12"/>
      <c r="L4" s="12"/>
      <c r="M4" s="12"/>
      <c r="N4" s="1"/>
    </row>
    <row r="5" spans="1:14" ht="24.75" customHeight="1">
      <c r="A5" s="112" t="s">
        <v>40</v>
      </c>
      <c r="B5" s="58" t="str">
        <f>IF(COUNT(C6:E6)=3,"SN-C","SN-C  pending")</f>
        <v>SN-C  pending</v>
      </c>
      <c r="C5" s="33" t="s">
        <v>2</v>
      </c>
      <c r="D5" s="33" t="s">
        <v>2</v>
      </c>
      <c r="E5" s="33" t="s">
        <v>2</v>
      </c>
      <c r="F5" s="40"/>
      <c r="G5" s="40"/>
      <c r="H5" s="12"/>
      <c r="I5" s="12"/>
      <c r="J5" s="12"/>
      <c r="K5" s="12"/>
      <c r="L5" s="12"/>
      <c r="M5" s="12"/>
      <c r="N5" s="1"/>
    </row>
    <row r="6" spans="1:11" ht="24.75" customHeight="1">
      <c r="A6" s="36" t="s">
        <v>7</v>
      </c>
      <c r="B6" s="61" t="s">
        <v>16</v>
      </c>
      <c r="C6" s="35"/>
      <c r="D6" s="35"/>
      <c r="E6" s="35"/>
      <c r="F6" s="31"/>
      <c r="G6" s="31"/>
      <c r="H6" s="32"/>
      <c r="I6" s="12"/>
      <c r="K6" s="12"/>
    </row>
    <row r="7" spans="1:11" ht="24.75" customHeight="1">
      <c r="A7" s="36" t="s">
        <v>28</v>
      </c>
      <c r="B7" s="61" t="s">
        <v>36</v>
      </c>
      <c r="C7" s="35"/>
      <c r="D7" s="35"/>
      <c r="E7" s="35" t="s">
        <v>2</v>
      </c>
      <c r="F7" s="31"/>
      <c r="G7" s="31"/>
      <c r="H7" s="32"/>
      <c r="I7" s="12"/>
      <c r="K7" s="12"/>
    </row>
    <row r="8" spans="1:11" ht="24.75" customHeight="1">
      <c r="A8" s="36"/>
      <c r="B8" s="61" t="s">
        <v>37</v>
      </c>
      <c r="C8" s="35"/>
      <c r="D8" s="35"/>
      <c r="E8" s="35"/>
      <c r="F8" s="31"/>
      <c r="G8" s="31"/>
      <c r="H8" s="32"/>
      <c r="I8" s="12"/>
      <c r="K8" s="12"/>
    </row>
    <row r="9" spans="1:11" ht="24.75" customHeight="1">
      <c r="A9" s="106"/>
      <c r="B9" s="37"/>
      <c r="C9" s="92"/>
      <c r="D9" s="92"/>
      <c r="E9" s="92"/>
      <c r="F9" s="31"/>
      <c r="G9" s="31"/>
      <c r="H9" s="32"/>
      <c r="I9" s="12"/>
      <c r="K9" s="12"/>
    </row>
    <row r="10" spans="1:11" ht="24.75" customHeight="1">
      <c r="A10" s="39"/>
      <c r="B10" s="125" t="s">
        <v>30</v>
      </c>
      <c r="C10" s="126"/>
      <c r="D10" s="126"/>
      <c r="E10" s="127"/>
      <c r="F10" s="31"/>
      <c r="G10" s="31"/>
      <c r="H10" s="32"/>
      <c r="I10" s="12"/>
      <c r="K10" s="12"/>
    </row>
    <row r="11" spans="1:11" ht="24.75" customHeight="1">
      <c r="A11" s="94" t="s">
        <v>41</v>
      </c>
      <c r="B11" s="95" t="str">
        <f>IF(COUNT(C12:G12)=5,"ASN-C","ASN-C  pending")</f>
        <v>ASN-C  pending</v>
      </c>
      <c r="C11" s="96" t="s">
        <v>2</v>
      </c>
      <c r="D11" s="97" t="s">
        <v>2</v>
      </c>
      <c r="E11" s="97"/>
      <c r="F11" s="97"/>
      <c r="G11" s="97"/>
      <c r="H11" s="32"/>
      <c r="I11" s="12"/>
      <c r="K11" s="12"/>
    </row>
    <row r="12" spans="1:15" s="19" customFormat="1" ht="24.75" customHeight="1">
      <c r="A12" s="100" t="s">
        <v>42</v>
      </c>
      <c r="B12" s="101" t="s">
        <v>16</v>
      </c>
      <c r="C12" s="102" t="s">
        <v>2</v>
      </c>
      <c r="D12" s="103" t="s">
        <v>2</v>
      </c>
      <c r="E12" s="103"/>
      <c r="F12" s="103"/>
      <c r="G12" s="103"/>
      <c r="H12" s="32"/>
      <c r="I12" s="12"/>
      <c r="J12" s="4"/>
      <c r="K12" s="12"/>
      <c r="L12" s="4"/>
      <c r="M12" s="18"/>
      <c r="N12" s="18"/>
      <c r="O12" s="18"/>
    </row>
    <row r="13" spans="1:15" s="19" customFormat="1" ht="24.75" customHeight="1">
      <c r="A13" s="100" t="s">
        <v>27</v>
      </c>
      <c r="B13" s="101" t="s">
        <v>37</v>
      </c>
      <c r="C13" s="102"/>
      <c r="D13" s="103"/>
      <c r="E13" s="103"/>
      <c r="F13" s="103"/>
      <c r="G13" s="103"/>
      <c r="H13" s="32"/>
      <c r="I13" s="12"/>
      <c r="J13" s="4"/>
      <c r="K13" s="12"/>
      <c r="L13" s="4"/>
      <c r="M13" s="18"/>
      <c r="N13" s="18"/>
      <c r="O13" s="18"/>
    </row>
    <row r="14" spans="1:15" s="19" customFormat="1" ht="24.75" customHeight="1" thickBot="1">
      <c r="A14" s="81"/>
      <c r="B14" s="38"/>
      <c r="C14" s="93"/>
      <c r="D14" s="92"/>
      <c r="E14" s="92"/>
      <c r="F14" s="38"/>
      <c r="G14" s="38"/>
      <c r="H14" s="38"/>
      <c r="I14" s="5"/>
      <c r="J14" s="5"/>
      <c r="K14" s="5"/>
      <c r="L14" s="5"/>
      <c r="M14" s="18"/>
      <c r="N14" s="18"/>
      <c r="O14" s="18"/>
    </row>
    <row r="15" spans="1:14" ht="24.75" customHeight="1" thickBot="1">
      <c r="A15" s="114" t="s">
        <v>1</v>
      </c>
      <c r="B15" s="123" t="s">
        <v>30</v>
      </c>
      <c r="C15" s="123"/>
      <c r="D15" s="123"/>
      <c r="E15" s="124"/>
      <c r="F15" s="31"/>
      <c r="G15" s="12"/>
      <c r="H15" s="12"/>
      <c r="I15" s="12"/>
      <c r="J15" s="12"/>
      <c r="K15" s="12"/>
      <c r="L15" s="12"/>
      <c r="N15" s="1"/>
    </row>
    <row r="16" spans="1:14" ht="24.75" customHeight="1">
      <c r="A16" s="112" t="s">
        <v>6</v>
      </c>
      <c r="B16" s="58" t="str">
        <f>IF(COUNT(C17:E17)=3,"CD-C","CD-C  pending")</f>
        <v>CD-C  pending</v>
      </c>
      <c r="C16" s="33" t="s">
        <v>2</v>
      </c>
      <c r="D16" s="33" t="s">
        <v>2</v>
      </c>
      <c r="E16" s="33" t="s">
        <v>2</v>
      </c>
      <c r="F16" s="108"/>
      <c r="G16" s="108"/>
      <c r="H16" s="12"/>
      <c r="I16" s="12"/>
      <c r="J16" s="12"/>
      <c r="K16" s="12"/>
      <c r="L16" s="12"/>
      <c r="N16" s="1"/>
    </row>
    <row r="17" spans="1:15" s="20" customFormat="1" ht="24.75" customHeight="1">
      <c r="A17" s="36" t="s">
        <v>7</v>
      </c>
      <c r="B17" s="61" t="s">
        <v>16</v>
      </c>
      <c r="C17" s="35"/>
      <c r="D17" s="35"/>
      <c r="E17" s="35"/>
      <c r="F17" s="31"/>
      <c r="G17" s="31"/>
      <c r="H17" s="32"/>
      <c r="I17" s="12"/>
      <c r="J17" s="4"/>
      <c r="K17" s="12"/>
      <c r="L17" s="4"/>
      <c r="M17" s="21"/>
      <c r="N17" s="21"/>
      <c r="O17" s="21"/>
    </row>
    <row r="18" spans="1:11" ht="24.75" customHeight="1">
      <c r="A18" s="36" t="s">
        <v>28</v>
      </c>
      <c r="B18" s="61" t="s">
        <v>36</v>
      </c>
      <c r="C18" s="35"/>
      <c r="D18" s="35"/>
      <c r="E18" s="35" t="s">
        <v>2</v>
      </c>
      <c r="F18" s="31"/>
      <c r="G18" s="31"/>
      <c r="H18" s="32"/>
      <c r="I18" s="12"/>
      <c r="K18" s="12"/>
    </row>
    <row r="19" spans="1:15" s="19" customFormat="1" ht="24.75" customHeight="1">
      <c r="A19" s="36"/>
      <c r="B19" s="61" t="s">
        <v>37</v>
      </c>
      <c r="C19" s="35"/>
      <c r="D19" s="35"/>
      <c r="E19" s="35"/>
      <c r="F19" s="31"/>
      <c r="G19" s="31"/>
      <c r="H19" s="32"/>
      <c r="I19" s="12"/>
      <c r="J19" s="4"/>
      <c r="K19" s="12"/>
      <c r="L19" s="4"/>
      <c r="M19" s="18"/>
      <c r="N19" s="18"/>
      <c r="O19" s="18"/>
    </row>
    <row r="20" spans="1:15" s="19" customFormat="1" ht="24.75" customHeight="1">
      <c r="A20" s="106"/>
      <c r="B20" s="37"/>
      <c r="C20" s="92"/>
      <c r="D20" s="92"/>
      <c r="E20" s="92"/>
      <c r="F20" s="31"/>
      <c r="G20" s="31"/>
      <c r="H20" s="32"/>
      <c r="I20" s="12"/>
      <c r="J20" s="4"/>
      <c r="K20" s="12"/>
      <c r="L20" s="4"/>
      <c r="M20" s="18"/>
      <c r="N20" s="18"/>
      <c r="O20" s="18"/>
    </row>
    <row r="21" spans="1:15" ht="24.75" customHeight="1">
      <c r="A21" s="39"/>
      <c r="B21" s="125" t="s">
        <v>30</v>
      </c>
      <c r="C21" s="126"/>
      <c r="D21" s="126"/>
      <c r="E21" s="127"/>
      <c r="F21" s="31"/>
      <c r="G21" s="31"/>
      <c r="H21" s="32"/>
      <c r="I21" s="12"/>
      <c r="K21" s="12"/>
      <c r="M21" s="12"/>
      <c r="N21" s="12"/>
      <c r="O21" s="12"/>
    </row>
    <row r="22" spans="1:15" s="23" customFormat="1" ht="24.75" customHeight="1">
      <c r="A22" s="94" t="s">
        <v>8</v>
      </c>
      <c r="B22" s="95" t="str">
        <f>IF(COUNT(C23:L23)=10,"CD-CCH","CD-CCH  pending")</f>
        <v>CD-CCH  pending</v>
      </c>
      <c r="C22" s="96" t="s">
        <v>2</v>
      </c>
      <c r="D22" s="97" t="s">
        <v>2</v>
      </c>
      <c r="E22" s="97"/>
      <c r="F22" s="97"/>
      <c r="G22" s="97"/>
      <c r="H22" s="97"/>
      <c r="I22" s="98"/>
      <c r="J22" s="98"/>
      <c r="K22" s="98"/>
      <c r="L22" s="99"/>
      <c r="M22" s="22"/>
      <c r="N22" s="4"/>
      <c r="O22" s="22"/>
    </row>
    <row r="23" spans="1:15" s="25" customFormat="1" ht="24.75" customHeight="1">
      <c r="A23" s="100" t="s">
        <v>26</v>
      </c>
      <c r="B23" s="101" t="s">
        <v>16</v>
      </c>
      <c r="C23" s="102" t="s">
        <v>2</v>
      </c>
      <c r="D23" s="103" t="s">
        <v>2</v>
      </c>
      <c r="E23" s="103"/>
      <c r="F23" s="103"/>
      <c r="G23" s="103"/>
      <c r="H23" s="103"/>
      <c r="I23" s="104"/>
      <c r="J23" s="104"/>
      <c r="K23" s="104"/>
      <c r="L23" s="105"/>
      <c r="M23" s="24"/>
      <c r="N23" s="24"/>
      <c r="O23" s="24"/>
    </row>
    <row r="24" spans="1:15" s="27" customFormat="1" ht="24.75" customHeight="1">
      <c r="A24" s="100" t="s">
        <v>27</v>
      </c>
      <c r="B24" s="101" t="s">
        <v>37</v>
      </c>
      <c r="C24" s="102"/>
      <c r="D24" s="103"/>
      <c r="E24" s="103"/>
      <c r="F24" s="103"/>
      <c r="G24" s="103"/>
      <c r="H24" s="103"/>
      <c r="I24" s="104"/>
      <c r="J24" s="104"/>
      <c r="K24" s="104"/>
      <c r="L24" s="105"/>
      <c r="M24" s="26"/>
      <c r="N24" s="26"/>
      <c r="O24" s="26"/>
    </row>
    <row r="25" spans="1:15" s="27" customFormat="1" ht="24.75" customHeight="1" thickBot="1">
      <c r="A25" s="109"/>
      <c r="B25" s="110"/>
      <c r="C25" s="111"/>
      <c r="D25" s="111"/>
      <c r="E25" s="111"/>
      <c r="F25" s="31"/>
      <c r="G25" s="31"/>
      <c r="H25" s="32"/>
      <c r="I25" s="12"/>
      <c r="J25" s="4"/>
      <c r="K25" s="12"/>
      <c r="L25" s="4"/>
      <c r="M25" s="26"/>
      <c r="N25" s="26"/>
      <c r="O25" s="26"/>
    </row>
    <row r="26" spans="1:12" ht="24.75" customHeight="1">
      <c r="A26" s="115" t="s">
        <v>4</v>
      </c>
      <c r="G26" s="117" t="s">
        <v>0</v>
      </c>
      <c r="H26" s="118"/>
      <c r="I26" s="118"/>
      <c r="J26" s="118"/>
      <c r="K26" s="117" t="s">
        <v>5</v>
      </c>
      <c r="L26" s="119"/>
    </row>
    <row r="27" spans="1:12" ht="24.75" customHeight="1" thickBot="1">
      <c r="A27" s="116"/>
      <c r="G27" s="120"/>
      <c r="H27" s="121"/>
      <c r="I27" s="121"/>
      <c r="J27" s="121"/>
      <c r="K27" s="120"/>
      <c r="L27" s="122"/>
    </row>
    <row r="28" spans="1:15" s="27" customFormat="1" ht="24.75" customHeight="1" thickBot="1">
      <c r="A28" s="91"/>
      <c r="B28" s="38"/>
      <c r="C28" s="92"/>
      <c r="D28" s="92"/>
      <c r="E28" s="92"/>
      <c r="F28" s="48"/>
      <c r="G28" s="48"/>
      <c r="H28" s="49"/>
      <c r="I28" s="19"/>
      <c r="J28" s="18"/>
      <c r="K28" s="19"/>
      <c r="L28" s="18"/>
      <c r="M28" s="26"/>
      <c r="N28" s="26"/>
      <c r="O28" s="26"/>
    </row>
    <row r="29" spans="1:15" s="27" customFormat="1" ht="24.75" customHeight="1" thickBot="1">
      <c r="A29" s="113" t="s">
        <v>43</v>
      </c>
      <c r="B29" s="123" t="s">
        <v>30</v>
      </c>
      <c r="C29" s="123"/>
      <c r="D29" s="123"/>
      <c r="E29" s="124"/>
      <c r="F29" s="31"/>
      <c r="G29" s="31"/>
      <c r="H29" s="32"/>
      <c r="I29" s="12"/>
      <c r="J29" s="4"/>
      <c r="K29" s="12"/>
      <c r="L29" s="4"/>
      <c r="M29" s="26"/>
      <c r="N29" s="26"/>
      <c r="O29" s="26"/>
    </row>
    <row r="30" spans="1:15" s="27" customFormat="1" ht="24.75" customHeight="1">
      <c r="A30" s="112" t="s">
        <v>44</v>
      </c>
      <c r="B30" s="58" t="str">
        <f>IF(COUNT(C31:E31)=3,"VT-C","VT-C  pending")</f>
        <v>VT-C  pending</v>
      </c>
      <c r="C30" s="33" t="s">
        <v>2</v>
      </c>
      <c r="D30" s="33" t="s">
        <v>2</v>
      </c>
      <c r="E30" s="33" t="s">
        <v>2</v>
      </c>
      <c r="F30" s="108"/>
      <c r="G30" s="31"/>
      <c r="H30" s="32"/>
      <c r="I30" s="12"/>
      <c r="J30" s="4"/>
      <c r="K30" s="12"/>
      <c r="L30" s="4"/>
      <c r="M30" s="26"/>
      <c r="N30" s="26"/>
      <c r="O30" s="26"/>
    </row>
    <row r="31" spans="1:11" ht="24.75" customHeight="1">
      <c r="A31" s="36" t="s">
        <v>7</v>
      </c>
      <c r="B31" s="61" t="s">
        <v>16</v>
      </c>
      <c r="C31" s="35"/>
      <c r="D31" s="35"/>
      <c r="E31" s="35"/>
      <c r="F31" s="31"/>
      <c r="G31" s="31"/>
      <c r="H31" s="32"/>
      <c r="I31" s="12"/>
      <c r="K31" s="12"/>
    </row>
    <row r="32" spans="1:11" ht="24.75" customHeight="1">
      <c r="A32" s="36" t="s">
        <v>28</v>
      </c>
      <c r="B32" s="61" t="s">
        <v>36</v>
      </c>
      <c r="C32" s="35"/>
      <c r="D32" s="35"/>
      <c r="E32" s="35" t="s">
        <v>2</v>
      </c>
      <c r="F32" s="31"/>
      <c r="G32" s="31"/>
      <c r="H32" s="32"/>
      <c r="I32" s="12"/>
      <c r="K32" s="12"/>
    </row>
    <row r="33" spans="1:256" s="10" customFormat="1" ht="24.75" customHeight="1">
      <c r="A33" s="36"/>
      <c r="B33" s="61" t="s">
        <v>37</v>
      </c>
      <c r="C33" s="35"/>
      <c r="D33" s="35"/>
      <c r="E33" s="35"/>
      <c r="F33" s="31"/>
      <c r="G33" s="31"/>
      <c r="H33" s="32"/>
      <c r="I33" s="12"/>
      <c r="J33" s="4"/>
      <c r="K33" s="12"/>
      <c r="L33" s="4"/>
      <c r="M33" s="21"/>
      <c r="N33" s="21"/>
      <c r="O33" s="2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1" customFormat="1" ht="24.75" customHeight="1">
      <c r="A34" s="106"/>
      <c r="B34" s="37"/>
      <c r="C34" s="92"/>
      <c r="D34" s="92"/>
      <c r="E34" s="92"/>
      <c r="F34" s="31"/>
      <c r="G34" s="31"/>
      <c r="H34" s="32"/>
      <c r="I34" s="12"/>
      <c r="J34" s="4"/>
      <c r="K34" s="12"/>
      <c r="L34" s="4"/>
      <c r="M34" s="26"/>
      <c r="N34" s="26"/>
      <c r="O34" s="26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11" customFormat="1" ht="24.75" customHeight="1">
      <c r="A35" s="39"/>
      <c r="B35" s="125" t="s">
        <v>30</v>
      </c>
      <c r="C35" s="126"/>
      <c r="D35" s="126"/>
      <c r="E35" s="127"/>
      <c r="F35" s="31"/>
      <c r="G35" s="31"/>
      <c r="H35" s="32"/>
      <c r="I35" s="12"/>
      <c r="J35" s="4"/>
      <c r="K35" s="12"/>
      <c r="L35" s="4"/>
      <c r="M35" s="26"/>
      <c r="N35" s="26"/>
      <c r="O35" s="26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15" ht="24.75" customHeight="1">
      <c r="A36" s="94" t="s">
        <v>45</v>
      </c>
      <c r="B36" s="95" t="str">
        <f>IF(COUNT(C37:L37)=10,"VT-CCH","VT-CCH  pending")</f>
        <v>VT-CCH  pending</v>
      </c>
      <c r="C36" s="96" t="s">
        <v>2</v>
      </c>
      <c r="D36" s="97" t="s">
        <v>2</v>
      </c>
      <c r="E36" s="97"/>
      <c r="F36" s="97"/>
      <c r="G36" s="97"/>
      <c r="H36" s="97"/>
      <c r="I36" s="98"/>
      <c r="J36" s="98"/>
      <c r="K36" s="98"/>
      <c r="L36" s="99"/>
      <c r="M36" s="12"/>
      <c r="N36" s="12"/>
      <c r="O36" s="12"/>
    </row>
    <row r="37" spans="1:12" ht="24.75" customHeight="1">
      <c r="A37" s="100" t="s">
        <v>26</v>
      </c>
      <c r="B37" s="101" t="s">
        <v>16</v>
      </c>
      <c r="C37" s="102" t="s">
        <v>2</v>
      </c>
      <c r="D37" s="103" t="s">
        <v>2</v>
      </c>
      <c r="E37" s="103"/>
      <c r="F37" s="103"/>
      <c r="G37" s="103"/>
      <c r="H37" s="103"/>
      <c r="I37" s="104"/>
      <c r="J37" s="104"/>
      <c r="K37" s="104"/>
      <c r="L37" s="105"/>
    </row>
    <row r="38" spans="1:256" s="10" customFormat="1" ht="24.75" customHeight="1">
      <c r="A38" s="100" t="s">
        <v>27</v>
      </c>
      <c r="B38" s="101" t="s">
        <v>37</v>
      </c>
      <c r="C38" s="102"/>
      <c r="D38" s="103"/>
      <c r="E38" s="103"/>
      <c r="F38" s="103"/>
      <c r="G38" s="103"/>
      <c r="H38" s="103"/>
      <c r="I38" s="104"/>
      <c r="J38" s="104"/>
      <c r="K38" s="104"/>
      <c r="L38" s="105"/>
      <c r="M38" s="21"/>
      <c r="N38" s="21"/>
      <c r="O38" s="2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1" customFormat="1" ht="24.75" customHeight="1" thickBot="1">
      <c r="A39" s="81"/>
      <c r="B39" s="38"/>
      <c r="C39" s="92"/>
      <c r="D39" s="92"/>
      <c r="E39" s="92"/>
      <c r="F39" s="48"/>
      <c r="G39" s="48"/>
      <c r="H39" s="49"/>
      <c r="I39" s="19"/>
      <c r="J39" s="18"/>
      <c r="K39" s="19"/>
      <c r="L39" s="18"/>
      <c r="M39" s="26"/>
      <c r="N39" s="26"/>
      <c r="O39" s="26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11" customFormat="1" ht="24.75" customHeight="1" thickBot="1">
      <c r="A40" s="114" t="s">
        <v>3</v>
      </c>
      <c r="B40" s="123" t="s">
        <v>31</v>
      </c>
      <c r="C40" s="123"/>
      <c r="D40" s="123"/>
      <c r="E40" s="124"/>
      <c r="F40" s="31"/>
      <c r="G40" s="31"/>
      <c r="H40" s="32"/>
      <c r="I40" s="12"/>
      <c r="J40" s="4"/>
      <c r="K40" s="12"/>
      <c r="L40" s="4"/>
      <c r="M40" s="26"/>
      <c r="N40" s="26"/>
      <c r="O40" s="26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s="11" customFormat="1" ht="24.75" customHeight="1">
      <c r="A41" s="112" t="s">
        <v>9</v>
      </c>
      <c r="B41" s="58" t="str">
        <f>IF(COUNT(C42:E42)=3,"CDX-C","CDX-C  pending")</f>
        <v>CDX-C  pending</v>
      </c>
      <c r="C41" s="43"/>
      <c r="D41" s="43"/>
      <c r="E41" s="43"/>
      <c r="F41" s="134"/>
      <c r="G41" s="134"/>
      <c r="H41" s="34"/>
      <c r="I41" s="12"/>
      <c r="J41" s="4"/>
      <c r="K41" s="12"/>
      <c r="L41" s="4"/>
      <c r="M41" s="26"/>
      <c r="N41" s="26"/>
      <c r="O41" s="26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11" customFormat="1" ht="24.75" customHeight="1">
      <c r="A42" s="54" t="s">
        <v>7</v>
      </c>
      <c r="B42" s="86" t="s">
        <v>16</v>
      </c>
      <c r="C42" s="44"/>
      <c r="D42" s="44"/>
      <c r="E42" s="44"/>
      <c r="F42" s="45"/>
      <c r="G42" s="45"/>
      <c r="H42" s="46"/>
      <c r="I42" s="20"/>
      <c r="J42" s="21"/>
      <c r="K42" s="20"/>
      <c r="L42" s="21"/>
      <c r="M42" s="26"/>
      <c r="N42" s="26"/>
      <c r="O42" s="26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11" customFormat="1" ht="24.75" customHeight="1">
      <c r="A43" s="36" t="s">
        <v>28</v>
      </c>
      <c r="B43" s="61" t="s">
        <v>36</v>
      </c>
      <c r="C43" s="43"/>
      <c r="D43" s="43"/>
      <c r="E43" s="43"/>
      <c r="F43" s="31"/>
      <c r="G43" s="31"/>
      <c r="H43" s="32"/>
      <c r="I43" s="12"/>
      <c r="J43" s="4"/>
      <c r="K43" s="12"/>
      <c r="L43" s="4"/>
      <c r="M43" s="26"/>
      <c r="N43" s="26"/>
      <c r="O43" s="26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11" customFormat="1" ht="24.75" customHeight="1">
      <c r="A44" s="47"/>
      <c r="B44" s="83" t="s">
        <v>37</v>
      </c>
      <c r="C44" s="35"/>
      <c r="D44" s="35"/>
      <c r="E44" s="35"/>
      <c r="F44" s="48"/>
      <c r="G44" s="48"/>
      <c r="H44" s="49"/>
      <c r="I44" s="19"/>
      <c r="J44" s="18"/>
      <c r="K44" s="19"/>
      <c r="L44" s="18"/>
      <c r="M44" s="26"/>
      <c r="N44" s="26"/>
      <c r="O44" s="26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11" customFormat="1" ht="24.75" customHeight="1">
      <c r="A45" s="91"/>
      <c r="B45" s="38"/>
      <c r="C45" s="92"/>
      <c r="D45" s="92"/>
      <c r="E45" s="92"/>
      <c r="F45" s="48"/>
      <c r="G45" s="48"/>
      <c r="H45" s="49"/>
      <c r="I45" s="19"/>
      <c r="J45" s="18"/>
      <c r="K45" s="19"/>
      <c r="L45" s="18"/>
      <c r="M45" s="26"/>
      <c r="N45" s="26"/>
      <c r="O45" s="26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2" ht="24.75" customHeight="1">
      <c r="A46" s="39"/>
      <c r="B46" s="125" t="s">
        <v>30</v>
      </c>
      <c r="C46" s="126"/>
      <c r="D46" s="126"/>
      <c r="E46" s="127"/>
      <c r="F46" s="31"/>
      <c r="G46" s="31"/>
      <c r="H46" s="31"/>
      <c r="I46" s="12"/>
      <c r="J46" s="12"/>
      <c r="K46" s="12"/>
      <c r="L46" s="12"/>
    </row>
    <row r="47" spans="1:15" ht="24.75" customHeight="1">
      <c r="A47" s="88" t="s">
        <v>23</v>
      </c>
      <c r="B47" s="89" t="str">
        <f>IF(COUNT(C48:L48)=10,"CDX-CCH","CDX-CCH  pending")</f>
        <v>CDX-CCH  pending</v>
      </c>
      <c r="C47" s="50"/>
      <c r="D47" s="50"/>
      <c r="E47" s="50"/>
      <c r="F47" s="50"/>
      <c r="G47" s="50"/>
      <c r="H47" s="50"/>
      <c r="I47" s="6"/>
      <c r="J47" s="6"/>
      <c r="K47" s="6"/>
      <c r="L47" s="6"/>
      <c r="M47" s="12"/>
      <c r="N47" s="12"/>
      <c r="O47" s="12"/>
    </row>
    <row r="48" spans="1:15" ht="24.75" customHeight="1">
      <c r="A48" s="90" t="s">
        <v>26</v>
      </c>
      <c r="B48" s="101" t="s">
        <v>16</v>
      </c>
      <c r="C48" s="51"/>
      <c r="D48" s="51"/>
      <c r="E48" s="51"/>
      <c r="F48" s="51"/>
      <c r="G48" s="51"/>
      <c r="H48" s="51"/>
      <c r="I48" s="7"/>
      <c r="J48" s="7"/>
      <c r="K48" s="7"/>
      <c r="L48" s="7"/>
      <c r="M48" s="12"/>
      <c r="N48" s="12"/>
      <c r="O48" s="12"/>
    </row>
    <row r="49" spans="1:15" s="17" customFormat="1" ht="24.75" customHeight="1">
      <c r="A49" s="55" t="s">
        <v>27</v>
      </c>
      <c r="B49" s="101" t="s">
        <v>37</v>
      </c>
      <c r="C49" s="52"/>
      <c r="D49" s="52"/>
      <c r="E49" s="52"/>
      <c r="F49" s="52"/>
      <c r="G49" s="52"/>
      <c r="H49" s="52"/>
      <c r="I49" s="8"/>
      <c r="J49" s="8"/>
      <c r="K49" s="8"/>
      <c r="L49" s="8"/>
      <c r="M49" s="28"/>
      <c r="N49" s="28"/>
      <c r="O49" s="28"/>
    </row>
    <row r="50" spans="1:14" s="17" customFormat="1" ht="24.75" customHeight="1" thickBot="1">
      <c r="A50" s="77"/>
      <c r="B50" s="53"/>
      <c r="C50" s="53"/>
      <c r="D50" s="53"/>
      <c r="E50" s="53"/>
      <c r="F50" s="53"/>
      <c r="G50" s="53"/>
      <c r="H50" s="53"/>
      <c r="I50" s="9"/>
      <c r="J50" s="9"/>
      <c r="K50" s="9"/>
      <c r="L50" s="9"/>
      <c r="M50" s="28"/>
      <c r="N50" s="28"/>
    </row>
    <row r="51" spans="1:14" s="17" customFormat="1" ht="24.75" customHeight="1">
      <c r="A51" s="115" t="s">
        <v>4</v>
      </c>
      <c r="B51" s="4"/>
      <c r="C51" s="4"/>
      <c r="D51" s="4"/>
      <c r="E51" s="4"/>
      <c r="F51" s="4"/>
      <c r="G51" s="117" t="s">
        <v>0</v>
      </c>
      <c r="H51" s="118"/>
      <c r="I51" s="118"/>
      <c r="J51" s="118"/>
      <c r="K51" s="117" t="s">
        <v>5</v>
      </c>
      <c r="L51" s="119"/>
      <c r="M51" s="28"/>
      <c r="N51" s="28"/>
    </row>
    <row r="52" spans="1:14" s="17" customFormat="1" ht="24.75" customHeight="1" thickBot="1">
      <c r="A52" s="116"/>
      <c r="B52" s="4"/>
      <c r="C52" s="4"/>
      <c r="D52" s="4"/>
      <c r="E52" s="4"/>
      <c r="F52" s="4"/>
      <c r="G52" s="120"/>
      <c r="H52" s="121"/>
      <c r="I52" s="121"/>
      <c r="J52" s="121"/>
      <c r="K52" s="120"/>
      <c r="L52" s="122"/>
      <c r="M52" s="28"/>
      <c r="N52" s="28"/>
    </row>
    <row r="53" spans="1:15" ht="24.75" customHeight="1" thickBot="1">
      <c r="A53" s="81"/>
      <c r="B53" s="38"/>
      <c r="C53" s="92"/>
      <c r="D53" s="92"/>
      <c r="E53" s="92"/>
      <c r="F53" s="48"/>
      <c r="G53" s="48"/>
      <c r="H53" s="49"/>
      <c r="I53" s="19"/>
      <c r="J53" s="18"/>
      <c r="K53" s="19"/>
      <c r="L53" s="18"/>
      <c r="O53" s="12"/>
    </row>
    <row r="54" spans="1:15" ht="24.75" customHeight="1" thickBot="1">
      <c r="A54" s="114" t="s">
        <v>10</v>
      </c>
      <c r="B54" s="126" t="s">
        <v>30</v>
      </c>
      <c r="C54" s="126"/>
      <c r="D54" s="126"/>
      <c r="E54" s="127"/>
      <c r="F54" s="31"/>
      <c r="G54" s="56"/>
      <c r="H54" s="57"/>
      <c r="I54" s="26"/>
      <c r="J54" s="26"/>
      <c r="K54" s="26"/>
      <c r="L54" s="26"/>
      <c r="O54" s="12"/>
    </row>
    <row r="55" spans="1:15" ht="24.75" customHeight="1">
      <c r="A55" s="112" t="s">
        <v>11</v>
      </c>
      <c r="B55" s="58" t="str">
        <f>IF(COUNT(C56:E56)=3,"UD-C","UD-C  pending")</f>
        <v>UD-C  pending</v>
      </c>
      <c r="C55" s="43"/>
      <c r="D55" s="43"/>
      <c r="E55" s="43"/>
      <c r="F55" s="87"/>
      <c r="G55" s="56"/>
      <c r="H55" s="57"/>
      <c r="I55" s="26"/>
      <c r="J55" s="26"/>
      <c r="K55" s="26"/>
      <c r="L55" s="26"/>
      <c r="M55" s="4" t="s">
        <v>2</v>
      </c>
      <c r="O55" s="12"/>
    </row>
    <row r="56" spans="1:15" ht="24.75" customHeight="1">
      <c r="A56" s="54" t="s">
        <v>29</v>
      </c>
      <c r="B56" s="101" t="s">
        <v>16</v>
      </c>
      <c r="C56" s="44"/>
      <c r="D56" s="44"/>
      <c r="E56" s="44"/>
      <c r="F56" s="45"/>
      <c r="G56" s="45"/>
      <c r="H56" s="46"/>
      <c r="I56" s="21"/>
      <c r="J56" s="21"/>
      <c r="K56" s="21"/>
      <c r="L56" s="21"/>
      <c r="O56" s="12"/>
    </row>
    <row r="57" spans="1:12" ht="24.75" customHeight="1">
      <c r="A57" s="55" t="s">
        <v>28</v>
      </c>
      <c r="B57" s="101" t="s">
        <v>37</v>
      </c>
      <c r="C57" s="52"/>
      <c r="D57" s="52"/>
      <c r="E57" s="52"/>
      <c r="F57" s="56"/>
      <c r="G57" s="56"/>
      <c r="H57" s="57"/>
      <c r="I57" s="26"/>
      <c r="J57" s="26"/>
      <c r="K57" s="26"/>
      <c r="L57" s="26"/>
    </row>
    <row r="58" spans="1:14" ht="24.75" customHeight="1">
      <c r="A58" s="84"/>
      <c r="B58" s="53"/>
      <c r="C58" s="53"/>
      <c r="D58" s="53"/>
      <c r="E58" s="53"/>
      <c r="F58" s="56"/>
      <c r="G58" s="56"/>
      <c r="H58" s="57"/>
      <c r="I58" s="26"/>
      <c r="J58" s="26"/>
      <c r="K58" s="26"/>
      <c r="L58" s="26"/>
      <c r="M58" s="12"/>
      <c r="N58" s="12"/>
    </row>
    <row r="59" spans="1:12" ht="24.75" customHeight="1">
      <c r="A59" s="39"/>
      <c r="B59" s="130" t="s">
        <v>30</v>
      </c>
      <c r="C59" s="130"/>
      <c r="D59" s="130"/>
      <c r="E59" s="130"/>
      <c r="F59" s="31"/>
      <c r="G59" s="31"/>
      <c r="H59" s="31"/>
      <c r="I59" s="12"/>
      <c r="J59" s="12"/>
      <c r="K59" s="12"/>
      <c r="L59" s="12"/>
    </row>
    <row r="60" spans="1:12" ht="24.75" customHeight="1">
      <c r="A60" s="36" t="s">
        <v>12</v>
      </c>
      <c r="B60" s="58" t="str">
        <f>IF(COUNT(C61:H61)=6,"UDX-C","UDX-C  pending")</f>
        <v>UDX-C  pending</v>
      </c>
      <c r="C60" s="43"/>
      <c r="D60" s="43"/>
      <c r="E60" s="43"/>
      <c r="F60" s="33"/>
      <c r="G60" s="33"/>
      <c r="H60" s="33"/>
      <c r="J60" s="16"/>
      <c r="K60" s="22" t="s">
        <v>2</v>
      </c>
      <c r="L60" s="22" t="s">
        <v>2</v>
      </c>
    </row>
    <row r="61" spans="1:12" ht="24.75" customHeight="1">
      <c r="A61" s="54" t="s">
        <v>13</v>
      </c>
      <c r="B61" s="101" t="s">
        <v>16</v>
      </c>
      <c r="C61" s="44"/>
      <c r="D61" s="44"/>
      <c r="E61" s="44"/>
      <c r="F61" s="44"/>
      <c r="G61" s="44"/>
      <c r="H61" s="44"/>
      <c r="I61" s="21"/>
      <c r="J61" s="21" t="s">
        <v>2</v>
      </c>
      <c r="K61" s="21" t="s">
        <v>2</v>
      </c>
      <c r="L61" s="21" t="s">
        <v>2</v>
      </c>
    </row>
    <row r="62" spans="1:12" ht="24.75" customHeight="1">
      <c r="A62" s="55" t="s">
        <v>28</v>
      </c>
      <c r="B62" s="101" t="s">
        <v>37</v>
      </c>
      <c r="C62" s="52"/>
      <c r="D62" s="52"/>
      <c r="E62" s="52"/>
      <c r="F62" s="52"/>
      <c r="G62" s="52"/>
      <c r="H62" s="52"/>
      <c r="I62" s="26"/>
      <c r="J62" s="26" t="s">
        <v>2</v>
      </c>
      <c r="K62" s="26" t="s">
        <v>2</v>
      </c>
      <c r="L62" s="26" t="s">
        <v>2</v>
      </c>
    </row>
    <row r="63" spans="1:12" ht="24.75" customHeight="1">
      <c r="A63" s="84"/>
      <c r="B63" s="53"/>
      <c r="C63" s="85"/>
      <c r="D63" s="85"/>
      <c r="E63" s="85"/>
      <c r="F63" s="53"/>
      <c r="G63" s="53"/>
      <c r="H63" s="53"/>
      <c r="I63" s="26"/>
      <c r="J63" s="26"/>
      <c r="K63" s="26"/>
      <c r="L63" s="26"/>
    </row>
    <row r="64" spans="1:12" ht="24.75" customHeight="1">
      <c r="A64" s="55"/>
      <c r="B64" s="131" t="s">
        <v>30</v>
      </c>
      <c r="C64" s="132"/>
      <c r="D64" s="132"/>
      <c r="E64" s="133"/>
      <c r="F64" s="53"/>
      <c r="G64" s="53"/>
      <c r="H64" s="53"/>
      <c r="I64" s="26"/>
      <c r="J64" s="26"/>
      <c r="K64" s="26"/>
      <c r="L64" s="26"/>
    </row>
    <row r="65" spans="1:12" ht="24.75" customHeight="1">
      <c r="A65" s="36" t="s">
        <v>24</v>
      </c>
      <c r="B65" s="58" t="str">
        <f>IF(COUNT(C66:L66)=10,"UD-CCH","UD-CCH  pending")</f>
        <v>UD-CCH  pending</v>
      </c>
      <c r="C65" s="82"/>
      <c r="D65" s="33"/>
      <c r="E65" s="33"/>
      <c r="F65" s="33"/>
      <c r="G65" s="33"/>
      <c r="H65" s="33"/>
      <c r="I65" s="2"/>
      <c r="J65" s="2"/>
      <c r="K65" s="2"/>
      <c r="L65" s="2"/>
    </row>
    <row r="66" spans="1:12" ht="24.75" customHeight="1">
      <c r="A66" s="47" t="s">
        <v>26</v>
      </c>
      <c r="B66" s="101" t="s">
        <v>16</v>
      </c>
      <c r="C66" s="41"/>
      <c r="D66" s="35"/>
      <c r="E66" s="35"/>
      <c r="F66" s="35"/>
      <c r="G66" s="35"/>
      <c r="H66" s="35"/>
      <c r="I66" s="3"/>
      <c r="J66" s="3"/>
      <c r="K66" s="3"/>
      <c r="L66" s="3"/>
    </row>
    <row r="67" spans="1:12" ht="24.75" customHeight="1">
      <c r="A67" s="47" t="s">
        <v>27</v>
      </c>
      <c r="B67" s="101" t="s">
        <v>37</v>
      </c>
      <c r="C67" s="41"/>
      <c r="D67" s="35"/>
      <c r="E67" s="35"/>
      <c r="F67" s="35"/>
      <c r="G67" s="35"/>
      <c r="H67" s="35"/>
      <c r="I67" s="3"/>
      <c r="J67" s="3"/>
      <c r="K67" s="3"/>
      <c r="L67" s="3"/>
    </row>
    <row r="68" spans="1:12" ht="24.75" customHeight="1" thickBot="1">
      <c r="A68" s="81"/>
      <c r="B68" s="38"/>
      <c r="C68" s="42"/>
      <c r="D68" s="38"/>
      <c r="E68" s="38"/>
      <c r="F68" s="38"/>
      <c r="G68" s="38"/>
      <c r="H68" s="38"/>
      <c r="I68" s="5"/>
      <c r="J68" s="5"/>
      <c r="K68" s="5"/>
      <c r="L68" s="5"/>
    </row>
    <row r="69" spans="1:12" ht="19.5" thickTop="1">
      <c r="A69" s="78" t="s">
        <v>14</v>
      </c>
      <c r="B69" s="74" t="str">
        <f>IF(B70&gt;=100,"Bravo! OTCH-C","OTCH-C pending")</f>
        <v>OTCH-C pending</v>
      </c>
      <c r="C69" s="75" t="s">
        <v>38</v>
      </c>
      <c r="D69" s="66" t="s">
        <v>16</v>
      </c>
      <c r="E69" s="67" t="s">
        <v>15</v>
      </c>
      <c r="F69" s="75" t="s">
        <v>38</v>
      </c>
      <c r="G69" s="66" t="s">
        <v>16</v>
      </c>
      <c r="H69" s="67" t="s">
        <v>15</v>
      </c>
      <c r="I69" s="75" t="s">
        <v>38</v>
      </c>
      <c r="J69" s="66" t="s">
        <v>16</v>
      </c>
      <c r="K69" s="67" t="s">
        <v>15</v>
      </c>
      <c r="L69" s="30"/>
    </row>
    <row r="70" spans="1:12" ht="18.75">
      <c r="A70" s="60" t="s">
        <v>33</v>
      </c>
      <c r="B70" s="79">
        <f>SUM(E70:E79)+SUM(H70:H79)+SUM(K70:K79)</f>
        <v>0</v>
      </c>
      <c r="C70" s="76"/>
      <c r="D70" s="64"/>
      <c r="E70" s="68"/>
      <c r="F70" s="63"/>
      <c r="G70" s="64"/>
      <c r="H70" s="68"/>
      <c r="I70" s="63"/>
      <c r="J70" s="64"/>
      <c r="K70" s="68"/>
      <c r="L70" s="15"/>
    </row>
    <row r="71" spans="1:12" ht="19.5" thickBot="1">
      <c r="A71" s="73" t="s">
        <v>32</v>
      </c>
      <c r="B71" s="80"/>
      <c r="C71" s="76"/>
      <c r="D71" s="64"/>
      <c r="E71" s="68"/>
      <c r="F71" s="63"/>
      <c r="G71" s="64"/>
      <c r="H71" s="68"/>
      <c r="I71" s="63"/>
      <c r="J71" s="64"/>
      <c r="K71" s="68"/>
      <c r="L71" s="37"/>
    </row>
    <row r="72" spans="1:12" ht="19.5" thickTop="1">
      <c r="A72" s="128" t="s">
        <v>25</v>
      </c>
      <c r="B72" s="129"/>
      <c r="C72" s="76"/>
      <c r="D72" s="64"/>
      <c r="E72" s="68"/>
      <c r="F72" s="63"/>
      <c r="G72" s="64"/>
      <c r="H72" s="68"/>
      <c r="I72" s="63"/>
      <c r="J72" s="64"/>
      <c r="K72" s="68"/>
      <c r="L72" s="59"/>
    </row>
    <row r="73" spans="1:12" ht="18.75">
      <c r="A73" s="71" t="s">
        <v>34</v>
      </c>
      <c r="B73" s="71" t="s">
        <v>35</v>
      </c>
      <c r="C73" s="76"/>
      <c r="D73" s="64"/>
      <c r="E73" s="68"/>
      <c r="F73" s="63"/>
      <c r="G73" s="64"/>
      <c r="H73" s="68"/>
      <c r="I73" s="63"/>
      <c r="J73" s="64"/>
      <c r="K73" s="68"/>
      <c r="L73" s="59"/>
    </row>
    <row r="74" spans="1:12" ht="18.75">
      <c r="A74" s="72" t="s">
        <v>17</v>
      </c>
      <c r="B74" s="72">
        <v>2</v>
      </c>
      <c r="C74" s="76"/>
      <c r="D74" s="64"/>
      <c r="E74" s="68"/>
      <c r="F74" s="63"/>
      <c r="G74" s="64"/>
      <c r="H74" s="68"/>
      <c r="I74" s="63"/>
      <c r="J74" s="64"/>
      <c r="K74" s="68"/>
      <c r="L74" s="59"/>
    </row>
    <row r="75" spans="1:12" ht="18.75">
      <c r="A75" s="72" t="s">
        <v>18</v>
      </c>
      <c r="B75" s="72">
        <v>4</v>
      </c>
      <c r="C75" s="76"/>
      <c r="D75" s="65"/>
      <c r="E75" s="68"/>
      <c r="F75" s="63"/>
      <c r="G75" s="65"/>
      <c r="H75" s="68"/>
      <c r="I75" s="63"/>
      <c r="J75" s="65"/>
      <c r="K75" s="68"/>
      <c r="L75" s="59"/>
    </row>
    <row r="76" spans="1:12" ht="18.75">
      <c r="A76" s="72" t="s">
        <v>19</v>
      </c>
      <c r="B76" s="72">
        <v>6</v>
      </c>
      <c r="C76" s="76"/>
      <c r="D76" s="65"/>
      <c r="E76" s="68"/>
      <c r="F76" s="63"/>
      <c r="G76" s="65"/>
      <c r="H76" s="68"/>
      <c r="I76" s="63"/>
      <c r="J76" s="65"/>
      <c r="K76" s="68"/>
      <c r="L76" s="59"/>
    </row>
    <row r="77" spans="1:12" ht="18.75">
      <c r="A77" s="72" t="s">
        <v>20</v>
      </c>
      <c r="B77" s="72">
        <v>8</v>
      </c>
      <c r="C77" s="76"/>
      <c r="D77" s="65"/>
      <c r="E77" s="68"/>
      <c r="F77" s="63"/>
      <c r="G77" s="65"/>
      <c r="H77" s="68"/>
      <c r="I77" s="63"/>
      <c r="J77" s="65"/>
      <c r="K77" s="68"/>
      <c r="L77" s="59"/>
    </row>
    <row r="78" spans="1:12" ht="18.75">
      <c r="A78" s="72" t="s">
        <v>21</v>
      </c>
      <c r="B78" s="72">
        <v>10</v>
      </c>
      <c r="C78" s="76"/>
      <c r="D78" s="65"/>
      <c r="E78" s="68"/>
      <c r="F78" s="63"/>
      <c r="G78" s="65"/>
      <c r="H78" s="68"/>
      <c r="I78" s="63"/>
      <c r="J78" s="65"/>
      <c r="K78" s="68"/>
      <c r="L78" s="59"/>
    </row>
    <row r="79" spans="1:15" s="17" customFormat="1" ht="18.75">
      <c r="A79" s="72" t="s">
        <v>22</v>
      </c>
      <c r="B79" s="72">
        <v>15</v>
      </c>
      <c r="C79" s="76"/>
      <c r="D79" s="65"/>
      <c r="E79" s="68"/>
      <c r="F79" s="62"/>
      <c r="G79" s="65"/>
      <c r="H79" s="68"/>
      <c r="I79" s="62"/>
      <c r="J79" s="65"/>
      <c r="K79" s="68"/>
      <c r="L79" s="59"/>
      <c r="M79" s="28"/>
      <c r="N79" s="28"/>
      <c r="O79" s="28"/>
    </row>
    <row r="80" spans="1:12" ht="16.5" customHeight="1">
      <c r="A80" s="12"/>
      <c r="B80" s="12"/>
      <c r="C80" s="12"/>
      <c r="D80" s="59"/>
      <c r="E80" s="31"/>
      <c r="F80" s="69"/>
      <c r="G80" s="70"/>
      <c r="H80" s="59"/>
      <c r="J80" s="69"/>
      <c r="K80" s="70"/>
      <c r="L80" s="59"/>
    </row>
    <row r="81" spans="1:12" ht="16.5" customHeight="1">
      <c r="A81" s="12"/>
      <c r="B81" s="12"/>
      <c r="C81" s="12"/>
      <c r="D81" s="59"/>
      <c r="E81" s="31"/>
      <c r="F81" s="59"/>
      <c r="G81" s="70"/>
      <c r="H81" s="59"/>
      <c r="I81" s="12"/>
      <c r="J81" s="59"/>
      <c r="K81" s="70"/>
      <c r="L81" s="59"/>
    </row>
    <row r="82" spans="1:12" ht="16.5" customHeight="1">
      <c r="A82" s="31"/>
      <c r="B82" s="31"/>
      <c r="C82" s="31"/>
      <c r="D82" s="31"/>
      <c r="E82" s="31"/>
      <c r="F82" s="31"/>
      <c r="G82" s="31"/>
      <c r="H82" s="31"/>
      <c r="I82" s="12"/>
      <c r="J82" s="12"/>
      <c r="K82" s="12"/>
      <c r="L82" s="12"/>
    </row>
    <row r="83" spans="1:10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2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28"/>
      <c r="L103" s="28"/>
    </row>
    <row r="104" spans="1:10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7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7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7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7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7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7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7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7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7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7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7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7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7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7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7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7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7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7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7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7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7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7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7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7.5" customHeight="1" thickBo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7" ht="7.5" customHeight="1">
      <c r="A149" s="29"/>
      <c r="B149" s="29"/>
      <c r="C149" s="29"/>
      <c r="D149" s="29"/>
      <c r="E149" s="29"/>
      <c r="F149" s="29"/>
      <c r="G149" s="29"/>
    </row>
  </sheetData>
  <sheetProtection selectLockedCells="1" selectUnlockedCells="1"/>
  <mergeCells count="28">
    <mergeCell ref="A1:A2"/>
    <mergeCell ref="B10:E10"/>
    <mergeCell ref="B54:E54"/>
    <mergeCell ref="K1:L1"/>
    <mergeCell ref="B4:E4"/>
    <mergeCell ref="F41:G41"/>
    <mergeCell ref="B40:E40"/>
    <mergeCell ref="K2:L2"/>
    <mergeCell ref="G1:J1"/>
    <mergeCell ref="G2:J2"/>
    <mergeCell ref="B15:E15"/>
    <mergeCell ref="B21:E21"/>
    <mergeCell ref="B29:E29"/>
    <mergeCell ref="B35:E35"/>
    <mergeCell ref="A72:B72"/>
    <mergeCell ref="B46:E46"/>
    <mergeCell ref="B59:E59"/>
    <mergeCell ref="B64:E64"/>
    <mergeCell ref="A26:A27"/>
    <mergeCell ref="G26:J26"/>
    <mergeCell ref="K26:L26"/>
    <mergeCell ref="G27:J27"/>
    <mergeCell ref="K27:L27"/>
    <mergeCell ref="A51:A52"/>
    <mergeCell ref="G51:J51"/>
    <mergeCell ref="K51:L51"/>
    <mergeCell ref="G52:J52"/>
    <mergeCell ref="K52:L52"/>
  </mergeCells>
  <conditionalFormatting sqref="B4">
    <cfRule type="cellIs" priority="20" dxfId="29" operator="equal" stopIfTrue="1">
      <formula>"CL1"</formula>
    </cfRule>
  </conditionalFormatting>
  <conditionalFormatting sqref="B6:B9 B42:B45 B70 B56:B58 B61:B64 B12:B14 B48:B50">
    <cfRule type="cellIs" priority="21" dxfId="29" operator="equal" stopIfTrue="1">
      <formula>"CL1-R"</formula>
    </cfRule>
  </conditionalFormatting>
  <conditionalFormatting sqref="B40">
    <cfRule type="cellIs" priority="22" dxfId="29" operator="equal" stopIfTrue="1">
      <formula>"CL2"</formula>
    </cfRule>
  </conditionalFormatting>
  <conditionalFormatting sqref="B54">
    <cfRule type="cellIs" priority="23" dxfId="29" operator="equal" stopIfTrue="1">
      <formula>"CL3"</formula>
    </cfRule>
  </conditionalFormatting>
  <conditionalFormatting sqref="B5">
    <cfRule type="cellIs" priority="24" dxfId="30" operator="equal" stopIfTrue="1">
      <formula>"cd-c pending"</formula>
    </cfRule>
    <cfRule type="cellIs" priority="25" dxfId="31" operator="equal" stopIfTrue="1">
      <formula>"cd-c"</formula>
    </cfRule>
  </conditionalFormatting>
  <conditionalFormatting sqref="B41">
    <cfRule type="cellIs" priority="26" dxfId="32" operator="equal" stopIfTrue="1">
      <formula>"CDX-C"</formula>
    </cfRule>
  </conditionalFormatting>
  <conditionalFormatting sqref="B47">
    <cfRule type="cellIs" priority="27" dxfId="32" operator="equal" stopIfTrue="1">
      <formula>"CDX-C CH"</formula>
    </cfRule>
  </conditionalFormatting>
  <conditionalFormatting sqref="B11">
    <cfRule type="cellIs" priority="28" dxfId="32" operator="equal" stopIfTrue="1">
      <formula>"CD-CCH"</formula>
    </cfRule>
  </conditionalFormatting>
  <conditionalFormatting sqref="B55">
    <cfRule type="cellIs" priority="29" dxfId="32" operator="equal" stopIfTrue="1">
      <formula>"UDX-C"</formula>
    </cfRule>
  </conditionalFormatting>
  <conditionalFormatting sqref="B60">
    <cfRule type="cellIs" priority="30" dxfId="32" operator="equal" stopIfTrue="1">
      <formula>"AXP"</formula>
    </cfRule>
  </conditionalFormatting>
  <conditionalFormatting sqref="B69">
    <cfRule type="cellIs" priority="31" dxfId="32" operator="equal" stopIfTrue="1">
      <formula>"OTCH-C"</formula>
    </cfRule>
  </conditionalFormatting>
  <conditionalFormatting sqref="B68">
    <cfRule type="cellIs" priority="16" dxfId="29" operator="equal" stopIfTrue="1">
      <formula>"CL1-R"</formula>
    </cfRule>
  </conditionalFormatting>
  <conditionalFormatting sqref="B65">
    <cfRule type="cellIs" priority="17" dxfId="32" operator="equal" stopIfTrue="1">
      <formula>"CD-CCH"</formula>
    </cfRule>
  </conditionalFormatting>
  <conditionalFormatting sqref="B66:B67">
    <cfRule type="cellIs" priority="15" dxfId="29" operator="equal" stopIfTrue="1">
      <formula>"CL1-R"</formula>
    </cfRule>
  </conditionalFormatting>
  <conditionalFormatting sqref="B15">
    <cfRule type="cellIs" priority="10" dxfId="29" operator="equal" stopIfTrue="1">
      <formula>"CL1"</formula>
    </cfRule>
  </conditionalFormatting>
  <conditionalFormatting sqref="B17:B20 B23:B24">
    <cfRule type="cellIs" priority="11" dxfId="29" operator="equal" stopIfTrue="1">
      <formula>"CL1-R"</formula>
    </cfRule>
  </conditionalFormatting>
  <conditionalFormatting sqref="B16">
    <cfRule type="cellIs" priority="12" dxfId="30" operator="equal" stopIfTrue="1">
      <formula>"cd-c pending"</formula>
    </cfRule>
    <cfRule type="cellIs" priority="13" dxfId="31" operator="equal" stopIfTrue="1">
      <formula>"cd-c"</formula>
    </cfRule>
  </conditionalFormatting>
  <conditionalFormatting sqref="B22">
    <cfRule type="cellIs" priority="14" dxfId="32" operator="equal" stopIfTrue="1">
      <formula>"CD-CCH"</formula>
    </cfRule>
  </conditionalFormatting>
  <conditionalFormatting sqref="B28">
    <cfRule type="cellIs" priority="9" dxfId="29" operator="equal" stopIfTrue="1">
      <formula>"CL1-R"</formula>
    </cfRule>
  </conditionalFormatting>
  <conditionalFormatting sqref="B29">
    <cfRule type="cellIs" priority="4" dxfId="29" operator="equal" stopIfTrue="1">
      <formula>"CL1"</formula>
    </cfRule>
  </conditionalFormatting>
  <conditionalFormatting sqref="B31:B34 B37:B38">
    <cfRule type="cellIs" priority="5" dxfId="29" operator="equal" stopIfTrue="1">
      <formula>"CL1-R"</formula>
    </cfRule>
  </conditionalFormatting>
  <conditionalFormatting sqref="B30">
    <cfRule type="cellIs" priority="6" dxfId="30" operator="equal" stopIfTrue="1">
      <formula>"cd-c pending"</formula>
    </cfRule>
    <cfRule type="cellIs" priority="7" dxfId="31" operator="equal" stopIfTrue="1">
      <formula>"cd-c"</formula>
    </cfRule>
  </conditionalFormatting>
  <conditionalFormatting sqref="B36">
    <cfRule type="cellIs" priority="8" dxfId="32" operator="equal" stopIfTrue="1">
      <formula>"CD-CCH"</formula>
    </cfRule>
  </conditionalFormatting>
  <conditionalFormatting sqref="B39">
    <cfRule type="cellIs" priority="3" dxfId="29" operator="equal" stopIfTrue="1">
      <formula>"CL1-R"</formula>
    </cfRule>
  </conditionalFormatting>
  <conditionalFormatting sqref="B25">
    <cfRule type="cellIs" priority="2" dxfId="29" operator="equal" stopIfTrue="1">
      <formula>"CL1-R"</formula>
    </cfRule>
  </conditionalFormatting>
  <conditionalFormatting sqref="B53">
    <cfRule type="cellIs" priority="1" dxfId="29" operator="equal" stopIfTrue="1">
      <formula>"CL1-R"</formula>
    </cfRule>
  </conditionalFormatting>
  <printOptions/>
  <pageMargins left="0.7" right="0.7" top="0.64" bottom="0.75" header="0.3" footer="0.3"/>
  <pageSetup fitToHeight="0" fitToWidth="1" horizontalDpi="600" verticalDpi="600" orientation="landscape" scale="75" r:id="rId1"/>
  <headerFooter alignWithMargins="0">
    <oddHeader>&amp;C&amp;"-,Regular"&amp;14CDSP Title Tracking</oddHeader>
    <oddFooter>&amp;C&amp;"-,Regular"Page &amp;P</oddFooter>
  </headerFooter>
  <rowBreaks count="2" manualBreakCount="2">
    <brk id="25" max="11" man="1"/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 Office</dc:creator>
  <cp:keywords/>
  <dc:description/>
  <cp:lastModifiedBy>Stephanie</cp:lastModifiedBy>
  <cp:lastPrinted>2016-07-18T02:32:41Z</cp:lastPrinted>
  <dcterms:created xsi:type="dcterms:W3CDTF">2013-02-03T00:55:59Z</dcterms:created>
  <dcterms:modified xsi:type="dcterms:W3CDTF">2016-07-18T02:32:46Z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